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0455" windowHeight="46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9" i="1"/>
  <c r="J10" s="1"/>
  <c r="H9"/>
  <c r="H10" s="1"/>
  <c r="F9"/>
  <c r="F10" s="1"/>
  <c r="K8"/>
  <c r="I8"/>
  <c r="G8"/>
  <c r="K7"/>
  <c r="I7"/>
  <c r="G7"/>
  <c r="E8"/>
  <c r="E7"/>
  <c r="D9"/>
  <c r="D10" s="1"/>
  <c r="G11" l="1"/>
  <c r="F15" s="1"/>
  <c r="K11"/>
  <c r="H16" s="1"/>
  <c r="I11"/>
  <c r="F18"/>
  <c r="E11"/>
  <c r="H15" l="1"/>
  <c r="F22"/>
  <c r="H19"/>
  <c r="H21"/>
  <c r="H17"/>
  <c r="H22"/>
  <c r="H20"/>
  <c r="H18"/>
  <c r="F20"/>
  <c r="F16"/>
  <c r="F21"/>
  <c r="F19"/>
  <c r="F17"/>
  <c r="G15"/>
  <c r="G16"/>
  <c r="G17"/>
  <c r="G18"/>
  <c r="G19"/>
  <c r="G20"/>
  <c r="G21"/>
  <c r="G22"/>
  <c r="E21"/>
  <c r="E19"/>
  <c r="E17"/>
  <c r="E15"/>
  <c r="E22"/>
  <c r="E20"/>
  <c r="E18"/>
  <c r="E16"/>
  <c r="F23" l="1"/>
  <c r="H23"/>
  <c r="G23"/>
  <c r="E23"/>
</calcChain>
</file>

<file path=xl/sharedStrings.xml><?xml version="1.0" encoding="utf-8"?>
<sst xmlns="http://schemas.openxmlformats.org/spreadsheetml/2006/main" count="47" uniqueCount="34">
  <si>
    <t>Carpet Area</t>
  </si>
  <si>
    <t>Balcony</t>
  </si>
  <si>
    <t>Unit Area</t>
  </si>
  <si>
    <t>Super Area</t>
  </si>
  <si>
    <t>1 BHK</t>
  </si>
  <si>
    <t>Total</t>
  </si>
  <si>
    <t>2 BHK</t>
  </si>
  <si>
    <t>5% of TC</t>
  </si>
  <si>
    <t>At the time of Allotment</t>
  </si>
  <si>
    <t>At the time of Application</t>
  </si>
  <si>
    <t>20% of TC</t>
  </si>
  <si>
    <t>6th Month from date of Allotment</t>
  </si>
  <si>
    <t>12th Month from date of Allotment</t>
  </si>
  <si>
    <t>18th Month from date of Allotment</t>
  </si>
  <si>
    <t>24th Month from date of Allotment</t>
  </si>
  <si>
    <t>30th Month from date of Allotment</t>
  </si>
  <si>
    <t>36th Month from date of Allotment</t>
  </si>
  <si>
    <t>12.5% of TC</t>
  </si>
  <si>
    <t>Payment Process</t>
  </si>
  <si>
    <t/>
  </si>
  <si>
    <t>Carpet Area Price 4000/- PSF &amp; Balcony Area Price 500/- PSF</t>
  </si>
  <si>
    <t>Type A</t>
  </si>
  <si>
    <t>Type B</t>
  </si>
  <si>
    <t>Type C</t>
  </si>
  <si>
    <t>Land Area - 5.0 Acres</t>
  </si>
  <si>
    <t>all top leading banks.</t>
  </si>
  <si>
    <r>
      <t xml:space="preserve">Cheque Issued in Favour of </t>
    </r>
    <r>
      <rPr>
        <b/>
        <u/>
        <sz val="10"/>
        <color theme="1"/>
        <rFont val="Arial"/>
        <family val="2"/>
      </rPr>
      <t>"M/s ZARA AAVAAS ACT. PERFECT BUILDWELL PVT. LTD."</t>
    </r>
  </si>
  <si>
    <t>Service Tax Extra - As Applicable</t>
  </si>
  <si>
    <t>No. of Flats in each Tower - 8 flats</t>
  </si>
  <si>
    <t>Floor - 1bhk ( G+ 4) , 2bhk (G+12, G+14)</t>
  </si>
  <si>
    <t xml:space="preserve">Bank Finance -Indiabulls, </t>
  </si>
  <si>
    <t xml:space="preserve">PNB Housing, AXIS Bank &amp;        </t>
  </si>
  <si>
    <t>Zara Aavaas Sector 104, Dwarka Expressway, Affordable Housing</t>
  </si>
  <si>
    <t>No. of Tower - 8 Towers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</si>
</sst>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9" fontId="3" fillId="0" borderId="0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0" fontId="4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left" vertical="center" indent="7"/>
    </xf>
    <xf numFmtId="0" fontId="5" fillId="3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6" borderId="10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 indent="4"/>
    </xf>
    <xf numFmtId="1" fontId="4" fillId="0" borderId="0" xfId="0" applyNumberFormat="1" applyFont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4" fillId="7" borderId="0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indent="5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indent="21"/>
    </xf>
    <xf numFmtId="0" fontId="9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6" borderId="18" xfId="0" applyFont="1" applyFill="1" applyBorder="1" applyAlignment="1">
      <alignment horizontal="left" vertical="center"/>
    </xf>
    <xf numFmtId="0" fontId="5" fillId="6" borderId="19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9" fontId="8" fillId="0" borderId="5" xfId="0" applyNumberFormat="1" applyFont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1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showGridLines="0" tabSelected="1" workbookViewId="0">
      <selection activeCell="C19" sqref="C19"/>
    </sheetView>
  </sheetViews>
  <sheetFormatPr defaultRowHeight="11.25"/>
  <cols>
    <col min="1" max="2" width="1.140625" style="2" customWidth="1"/>
    <col min="3" max="3" width="29" style="2" customWidth="1"/>
    <col min="4" max="4" width="10.7109375" style="1" customWidth="1"/>
    <col min="5" max="5" width="7.7109375" style="1" customWidth="1"/>
    <col min="6" max="6" width="8.140625" style="1" customWidth="1"/>
    <col min="7" max="7" width="8" style="1" customWidth="1"/>
    <col min="8" max="8" width="11.28515625" style="1" customWidth="1"/>
    <col min="9" max="9" width="12.42578125" style="1" customWidth="1"/>
    <col min="10" max="12" width="7.7109375" style="1" customWidth="1"/>
    <col min="13" max="13" width="13.5703125" style="1" customWidth="1"/>
    <col min="14" max="14" width="13.42578125" style="1" customWidth="1"/>
    <col min="15" max="15" width="7.7109375" style="1" customWidth="1"/>
    <col min="16" max="16" width="19.42578125" style="1" customWidth="1"/>
    <col min="17" max="17" width="10.42578125" style="1" customWidth="1"/>
    <col min="18" max="19" width="9.140625" style="1"/>
    <col min="20" max="16384" width="9.140625" style="2"/>
  </cols>
  <sheetData>
    <row r="1" spans="1:19" ht="13.5" thickBot="1">
      <c r="A1" s="3"/>
      <c r="B1" s="48"/>
      <c r="C1" s="9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73"/>
      <c r="P1" s="73"/>
    </row>
    <row r="2" spans="1:19" ht="15">
      <c r="A2" s="3"/>
      <c r="B2" s="48"/>
      <c r="C2" s="53" t="s">
        <v>32</v>
      </c>
      <c r="D2" s="54"/>
      <c r="E2" s="54"/>
      <c r="F2" s="54"/>
      <c r="G2" s="54"/>
      <c r="H2" s="54"/>
      <c r="I2" s="54"/>
      <c r="J2" s="55"/>
      <c r="K2" s="55"/>
      <c r="L2" s="55"/>
      <c r="M2" s="75"/>
      <c r="N2" s="70"/>
      <c r="O2" s="70"/>
      <c r="P2" s="73"/>
    </row>
    <row r="3" spans="1:19" ht="3" customHeight="1">
      <c r="A3" s="3"/>
      <c r="B3" s="48"/>
      <c r="C3" s="56"/>
      <c r="D3" s="12"/>
      <c r="E3" s="12"/>
      <c r="F3" s="12"/>
      <c r="G3" s="12"/>
      <c r="H3" s="12"/>
      <c r="I3" s="12"/>
      <c r="J3" s="12"/>
      <c r="K3" s="12"/>
      <c r="L3" s="12"/>
      <c r="M3" s="21"/>
      <c r="N3" s="70"/>
      <c r="O3" s="70"/>
      <c r="P3" s="73"/>
    </row>
    <row r="4" spans="1:19" ht="12.75">
      <c r="A4" s="3"/>
      <c r="B4" s="48"/>
      <c r="C4" s="57" t="s">
        <v>20</v>
      </c>
      <c r="D4" s="13"/>
      <c r="E4" s="13"/>
      <c r="F4" s="13"/>
      <c r="G4" s="13"/>
      <c r="H4" s="13"/>
      <c r="I4" s="13"/>
      <c r="J4" s="13"/>
      <c r="K4" s="13"/>
      <c r="L4" s="13"/>
      <c r="M4" s="66"/>
      <c r="N4" s="71"/>
      <c r="O4" s="71"/>
      <c r="P4" s="73"/>
    </row>
    <row r="5" spans="1:19" ht="12.75">
      <c r="A5" s="3"/>
      <c r="B5" s="48"/>
      <c r="C5" s="58"/>
      <c r="D5" s="47" t="s">
        <v>4</v>
      </c>
      <c r="E5" s="14"/>
      <c r="F5" s="15"/>
      <c r="G5" s="16"/>
      <c r="H5" s="17" t="s">
        <v>6</v>
      </c>
      <c r="I5" s="16"/>
      <c r="J5" s="16"/>
      <c r="K5" s="76"/>
      <c r="L5" s="50"/>
      <c r="M5" s="79"/>
      <c r="N5" s="73"/>
      <c r="O5" s="2"/>
      <c r="P5" s="2"/>
      <c r="Q5" s="2"/>
      <c r="R5" s="2"/>
      <c r="S5" s="2"/>
    </row>
    <row r="6" spans="1:19" s="6" customFormat="1" ht="12.75">
      <c r="A6" s="5"/>
      <c r="B6" s="49"/>
      <c r="C6" s="59"/>
      <c r="D6" s="18" t="s">
        <v>21</v>
      </c>
      <c r="E6" s="18"/>
      <c r="F6" s="19" t="s">
        <v>21</v>
      </c>
      <c r="G6" s="19"/>
      <c r="H6" s="19" t="s">
        <v>22</v>
      </c>
      <c r="I6" s="19"/>
      <c r="J6" s="20" t="s">
        <v>23</v>
      </c>
      <c r="K6" s="77"/>
      <c r="L6" s="49"/>
      <c r="M6" s="80"/>
      <c r="N6" s="72"/>
    </row>
    <row r="7" spans="1:19" ht="12.75">
      <c r="A7" s="3"/>
      <c r="B7" s="48"/>
      <c r="C7" s="60" t="s">
        <v>0</v>
      </c>
      <c r="D7" s="22">
        <v>301</v>
      </c>
      <c r="E7" s="23">
        <f>(D7*4000)</f>
        <v>1204000</v>
      </c>
      <c r="F7" s="24">
        <v>569</v>
      </c>
      <c r="G7" s="25">
        <f>(F7*4000)</f>
        <v>2276000</v>
      </c>
      <c r="H7" s="24">
        <v>524</v>
      </c>
      <c r="I7" s="25">
        <f>(H7*4000)</f>
        <v>2096000</v>
      </c>
      <c r="J7" s="24">
        <v>498</v>
      </c>
      <c r="K7" s="25">
        <f>(J7*4000)</f>
        <v>1992000</v>
      </c>
      <c r="L7" s="50"/>
      <c r="M7" s="79"/>
      <c r="N7" s="74"/>
      <c r="O7" s="2"/>
      <c r="P7" s="2"/>
      <c r="Q7" s="2"/>
      <c r="R7" s="2"/>
      <c r="S7" s="2"/>
    </row>
    <row r="8" spans="1:19" ht="12.75">
      <c r="A8" s="3"/>
      <c r="B8" s="48"/>
      <c r="C8" s="60" t="s">
        <v>1</v>
      </c>
      <c r="D8" s="22">
        <v>65</v>
      </c>
      <c r="E8" s="23">
        <f>(D8*500)</f>
        <v>32500</v>
      </c>
      <c r="F8" s="24">
        <v>89</v>
      </c>
      <c r="G8" s="25">
        <f>(F8*500)</f>
        <v>44500</v>
      </c>
      <c r="H8" s="24">
        <v>94</v>
      </c>
      <c r="I8" s="25">
        <f>(H8*500)</f>
        <v>47000</v>
      </c>
      <c r="J8" s="24">
        <v>100</v>
      </c>
      <c r="K8" s="25">
        <f>(J8*500)</f>
        <v>50000</v>
      </c>
      <c r="L8" s="50"/>
      <c r="M8" s="79"/>
      <c r="N8" s="74"/>
      <c r="O8" s="2"/>
      <c r="P8" s="2"/>
      <c r="Q8" s="2"/>
      <c r="R8" s="2"/>
      <c r="S8" s="2"/>
    </row>
    <row r="9" spans="1:19" ht="12.75">
      <c r="A9" s="3"/>
      <c r="B9" s="48"/>
      <c r="C9" s="60" t="s">
        <v>2</v>
      </c>
      <c r="D9" s="22">
        <f>D7+D8</f>
        <v>366</v>
      </c>
      <c r="E9" s="23"/>
      <c r="F9" s="24">
        <f>F7+F8</f>
        <v>658</v>
      </c>
      <c r="G9" s="25"/>
      <c r="H9" s="24">
        <f>H7+H8</f>
        <v>618</v>
      </c>
      <c r="I9" s="25"/>
      <c r="J9" s="24">
        <f>J7+J8</f>
        <v>598</v>
      </c>
      <c r="K9" s="25"/>
      <c r="L9" s="50"/>
      <c r="M9" s="79"/>
      <c r="N9" s="74"/>
      <c r="O9" s="2"/>
      <c r="P9" s="2"/>
      <c r="Q9" s="2"/>
      <c r="R9" s="2"/>
      <c r="S9" s="2"/>
    </row>
    <row r="10" spans="1:19" ht="12.75">
      <c r="A10" s="3"/>
      <c r="B10" s="48"/>
      <c r="C10" s="60" t="s">
        <v>3</v>
      </c>
      <c r="D10" s="22">
        <f>D9/0.7</f>
        <v>522.85714285714289</v>
      </c>
      <c r="E10" s="23"/>
      <c r="F10" s="24">
        <f>F9/0.7</f>
        <v>940.00000000000011</v>
      </c>
      <c r="G10" s="25"/>
      <c r="H10" s="24">
        <f>H9/0.7</f>
        <v>882.85714285714289</v>
      </c>
      <c r="I10" s="25"/>
      <c r="J10" s="24">
        <f>J9/0.7</f>
        <v>854.28571428571433</v>
      </c>
      <c r="K10" s="25"/>
      <c r="L10" s="50"/>
      <c r="M10" s="4"/>
      <c r="N10" s="48"/>
      <c r="O10" s="2"/>
      <c r="P10" s="2"/>
      <c r="Q10" s="2"/>
      <c r="R10" s="2"/>
      <c r="S10" s="2"/>
    </row>
    <row r="11" spans="1:19" ht="12.75">
      <c r="A11" s="3"/>
      <c r="B11" s="48"/>
      <c r="C11" s="61" t="s">
        <v>5</v>
      </c>
      <c r="D11" s="26"/>
      <c r="E11" s="18">
        <f>SUM(E7:E10)</f>
        <v>1236500</v>
      </c>
      <c r="F11" s="27"/>
      <c r="G11" s="27">
        <f>SUM(G7:G10)</f>
        <v>2320500</v>
      </c>
      <c r="H11" s="27"/>
      <c r="I11" s="27">
        <f>SUM(I7:I10)</f>
        <v>2143000</v>
      </c>
      <c r="J11" s="27"/>
      <c r="K11" s="27">
        <f>SUM(K7:K10)</f>
        <v>2042000</v>
      </c>
      <c r="L11" s="50"/>
      <c r="M11" s="4"/>
      <c r="N11" s="48"/>
      <c r="O11" s="2"/>
      <c r="P11" s="2"/>
      <c r="Q11" s="2"/>
      <c r="R11" s="2"/>
      <c r="S11" s="2"/>
    </row>
    <row r="12" spans="1:19" ht="12.75">
      <c r="A12" s="3"/>
      <c r="B12" s="48"/>
      <c r="C12" s="58"/>
      <c r="D12" s="28"/>
      <c r="E12" s="28"/>
      <c r="F12" s="28"/>
      <c r="G12" s="28"/>
      <c r="H12" s="28"/>
      <c r="I12" s="28"/>
      <c r="J12" s="28"/>
      <c r="K12" s="28"/>
      <c r="L12" s="28"/>
      <c r="M12" s="11"/>
      <c r="N12" s="28"/>
      <c r="O12" s="28"/>
      <c r="P12" s="28"/>
    </row>
    <row r="13" spans="1:19" ht="15" customHeight="1">
      <c r="A13" s="3"/>
      <c r="B13" s="48"/>
      <c r="C13" s="62" t="s">
        <v>18</v>
      </c>
      <c r="D13" s="29"/>
      <c r="E13" s="46" t="s">
        <v>4</v>
      </c>
      <c r="F13" s="15"/>
      <c r="G13" s="30" t="s">
        <v>6</v>
      </c>
      <c r="H13" s="78"/>
      <c r="I13" s="50"/>
      <c r="J13" s="28"/>
      <c r="K13" s="31"/>
      <c r="L13" s="31"/>
      <c r="M13" s="11"/>
      <c r="N13" s="28"/>
      <c r="O13" s="28"/>
      <c r="P13" s="2"/>
      <c r="Q13" s="2"/>
      <c r="R13" s="2"/>
      <c r="S13" s="2"/>
    </row>
    <row r="14" spans="1:19" s="6" customFormat="1" ht="12.75">
      <c r="A14" s="5"/>
      <c r="B14" s="49"/>
      <c r="C14" s="63"/>
      <c r="D14" s="32"/>
      <c r="E14" s="18" t="s">
        <v>21</v>
      </c>
      <c r="F14" s="19" t="s">
        <v>21</v>
      </c>
      <c r="G14" s="19" t="s">
        <v>22</v>
      </c>
      <c r="H14" s="19" t="s">
        <v>23</v>
      </c>
      <c r="I14" s="49"/>
      <c r="J14" s="51" t="s">
        <v>24</v>
      </c>
      <c r="K14" s="51"/>
      <c r="L14" s="41"/>
      <c r="M14" s="67"/>
      <c r="N14" s="28"/>
      <c r="O14" s="12"/>
    </row>
    <row r="15" spans="1:19" ht="12.75">
      <c r="A15" s="3"/>
      <c r="B15" s="48"/>
      <c r="C15" s="60" t="s">
        <v>9</v>
      </c>
      <c r="D15" s="33" t="s">
        <v>7</v>
      </c>
      <c r="E15" s="34">
        <f t="shared" ref="E15:E22" si="0">$E$11*N15</f>
        <v>61825</v>
      </c>
      <c r="F15" s="35">
        <f t="shared" ref="F15:F22" si="1">$G$11*N15</f>
        <v>116025</v>
      </c>
      <c r="G15" s="35">
        <f t="shared" ref="G15:G22" si="2">$I$11*N15</f>
        <v>107150</v>
      </c>
      <c r="H15" s="35">
        <f t="shared" ref="H15:H22" si="3">$K$11*N15</f>
        <v>102100</v>
      </c>
      <c r="I15" s="50"/>
      <c r="J15" s="51" t="s">
        <v>33</v>
      </c>
      <c r="K15" s="51"/>
      <c r="L15" s="9"/>
      <c r="M15" s="11"/>
      <c r="N15" s="36">
        <v>0.05</v>
      </c>
      <c r="O15" s="28"/>
      <c r="P15" s="2"/>
      <c r="Q15" s="2"/>
      <c r="R15" s="2"/>
      <c r="S15" s="2"/>
    </row>
    <row r="16" spans="1:19" ht="12.75">
      <c r="A16" s="3"/>
      <c r="B16" s="48"/>
      <c r="C16" s="60" t="s">
        <v>8</v>
      </c>
      <c r="D16" s="33" t="s">
        <v>10</v>
      </c>
      <c r="E16" s="34">
        <f t="shared" si="0"/>
        <v>247300</v>
      </c>
      <c r="F16" s="35">
        <f t="shared" si="1"/>
        <v>464100</v>
      </c>
      <c r="G16" s="35">
        <f t="shared" si="2"/>
        <v>428600</v>
      </c>
      <c r="H16" s="35">
        <f t="shared" si="3"/>
        <v>408400</v>
      </c>
      <c r="I16" s="50"/>
      <c r="J16" s="51" t="s">
        <v>28</v>
      </c>
      <c r="K16" s="51"/>
      <c r="L16" s="9"/>
      <c r="M16" s="11"/>
      <c r="N16" s="36">
        <v>0.2</v>
      </c>
      <c r="O16" s="28"/>
      <c r="P16" s="2"/>
      <c r="Q16" s="2"/>
      <c r="R16" s="2"/>
      <c r="S16" s="2"/>
    </row>
    <row r="17" spans="1:19" ht="12.75">
      <c r="A17" s="3"/>
      <c r="B17" s="48"/>
      <c r="C17" s="60" t="s">
        <v>11</v>
      </c>
      <c r="D17" s="33" t="s">
        <v>17</v>
      </c>
      <c r="E17" s="34">
        <f t="shared" si="0"/>
        <v>154562.5</v>
      </c>
      <c r="F17" s="35">
        <f t="shared" si="1"/>
        <v>290062.5</v>
      </c>
      <c r="G17" s="35">
        <f t="shared" si="2"/>
        <v>267875</v>
      </c>
      <c r="H17" s="35">
        <f t="shared" si="3"/>
        <v>255250</v>
      </c>
      <c r="I17" s="50"/>
      <c r="J17" s="51" t="s">
        <v>29</v>
      </c>
      <c r="K17" s="51"/>
      <c r="L17" s="9"/>
      <c r="M17" s="11"/>
      <c r="N17" s="36">
        <v>0.125</v>
      </c>
      <c r="O17" s="28"/>
      <c r="P17" s="2"/>
      <c r="Q17" s="2"/>
      <c r="R17" s="2"/>
      <c r="S17" s="2"/>
    </row>
    <row r="18" spans="1:19" ht="12.75">
      <c r="A18" s="3"/>
      <c r="B18" s="48"/>
      <c r="C18" s="60" t="s">
        <v>12</v>
      </c>
      <c r="D18" s="33" t="s">
        <v>17</v>
      </c>
      <c r="E18" s="34">
        <f t="shared" si="0"/>
        <v>154562.5</v>
      </c>
      <c r="F18" s="35">
        <f t="shared" si="1"/>
        <v>290062.5</v>
      </c>
      <c r="G18" s="35">
        <f t="shared" si="2"/>
        <v>267875</v>
      </c>
      <c r="H18" s="35">
        <f t="shared" si="3"/>
        <v>255250</v>
      </c>
      <c r="I18" s="50"/>
      <c r="J18" s="51"/>
      <c r="K18" s="51"/>
      <c r="L18" s="9"/>
      <c r="M18" s="11"/>
      <c r="N18" s="36">
        <v>0.125</v>
      </c>
      <c r="O18" s="28"/>
      <c r="P18" s="2"/>
      <c r="Q18" s="2"/>
      <c r="R18" s="2"/>
      <c r="S18" s="2"/>
    </row>
    <row r="19" spans="1:19" ht="12.75">
      <c r="A19" s="3"/>
      <c r="B19" s="48"/>
      <c r="C19" s="60" t="s">
        <v>13</v>
      </c>
      <c r="D19" s="33" t="s">
        <v>17</v>
      </c>
      <c r="E19" s="34">
        <f t="shared" si="0"/>
        <v>154562.5</v>
      </c>
      <c r="F19" s="35">
        <f t="shared" si="1"/>
        <v>290062.5</v>
      </c>
      <c r="G19" s="35">
        <f t="shared" si="2"/>
        <v>267875</v>
      </c>
      <c r="H19" s="35">
        <f t="shared" si="3"/>
        <v>255250</v>
      </c>
      <c r="I19" s="50"/>
      <c r="J19" s="51"/>
      <c r="K19" s="51"/>
      <c r="L19" s="9"/>
      <c r="M19" s="11"/>
      <c r="N19" s="36">
        <v>0.125</v>
      </c>
      <c r="O19" s="28"/>
      <c r="P19" s="2"/>
      <c r="Q19" s="2"/>
      <c r="R19" s="2"/>
      <c r="S19" s="2"/>
    </row>
    <row r="20" spans="1:19" ht="12.75">
      <c r="A20" s="3"/>
      <c r="B20" s="48"/>
      <c r="C20" s="60" t="s">
        <v>14</v>
      </c>
      <c r="D20" s="33" t="s">
        <v>17</v>
      </c>
      <c r="E20" s="34">
        <f t="shared" si="0"/>
        <v>154562.5</v>
      </c>
      <c r="F20" s="35">
        <f t="shared" si="1"/>
        <v>290062.5</v>
      </c>
      <c r="G20" s="35">
        <f t="shared" si="2"/>
        <v>267875</v>
      </c>
      <c r="H20" s="35">
        <f t="shared" si="3"/>
        <v>255250</v>
      </c>
      <c r="I20" s="50"/>
      <c r="J20" s="51" t="s">
        <v>30</v>
      </c>
      <c r="K20" s="51"/>
      <c r="L20" s="9"/>
      <c r="M20" s="11"/>
      <c r="N20" s="36">
        <v>0.125</v>
      </c>
      <c r="O20" s="28"/>
      <c r="P20" s="2"/>
      <c r="Q20" s="2"/>
      <c r="R20" s="2"/>
      <c r="S20" s="2"/>
    </row>
    <row r="21" spans="1:19" ht="12.75">
      <c r="A21" s="3"/>
      <c r="B21" s="48"/>
      <c r="C21" s="60" t="s">
        <v>15</v>
      </c>
      <c r="D21" s="33" t="s">
        <v>17</v>
      </c>
      <c r="E21" s="34">
        <f t="shared" si="0"/>
        <v>154562.5</v>
      </c>
      <c r="F21" s="35">
        <f t="shared" si="1"/>
        <v>290062.5</v>
      </c>
      <c r="G21" s="35">
        <f t="shared" si="2"/>
        <v>267875</v>
      </c>
      <c r="H21" s="35">
        <f t="shared" si="3"/>
        <v>255250</v>
      </c>
      <c r="I21" s="50"/>
      <c r="J21" s="51"/>
      <c r="K21" s="51" t="s">
        <v>31</v>
      </c>
      <c r="L21" s="50"/>
      <c r="M21" s="11"/>
      <c r="N21" s="36">
        <v>0.125</v>
      </c>
      <c r="O21" s="28"/>
      <c r="P21" s="2"/>
      <c r="Q21" s="2"/>
      <c r="R21" s="2"/>
      <c r="S21" s="2"/>
    </row>
    <row r="22" spans="1:19" ht="12.75">
      <c r="A22" s="3"/>
      <c r="B22" s="48"/>
      <c r="C22" s="60" t="s">
        <v>16</v>
      </c>
      <c r="D22" s="33" t="s">
        <v>17</v>
      </c>
      <c r="E22" s="34">
        <f t="shared" si="0"/>
        <v>154562.5</v>
      </c>
      <c r="F22" s="35">
        <f t="shared" si="1"/>
        <v>290062.5</v>
      </c>
      <c r="G22" s="35">
        <f t="shared" si="2"/>
        <v>267875</v>
      </c>
      <c r="H22" s="35">
        <f t="shared" si="3"/>
        <v>255250</v>
      </c>
      <c r="I22" s="50"/>
      <c r="J22" s="28"/>
      <c r="K22" s="41" t="s">
        <v>25</v>
      </c>
      <c r="L22" s="12"/>
      <c r="M22" s="68"/>
      <c r="N22" s="36">
        <v>0.125</v>
      </c>
      <c r="O22" s="12"/>
      <c r="P22" s="2"/>
      <c r="Q22" s="2"/>
      <c r="R22" s="2"/>
      <c r="S22" s="2"/>
    </row>
    <row r="23" spans="1:19" ht="12.75">
      <c r="A23" s="3"/>
      <c r="B23" s="48"/>
      <c r="C23" s="59" t="s">
        <v>5</v>
      </c>
      <c r="D23" s="37"/>
      <c r="E23" s="38">
        <f>SUM(E15:E22)</f>
        <v>1236500</v>
      </c>
      <c r="F23" s="39">
        <f t="shared" ref="F23" si="4">SUM(F15:F22)</f>
        <v>2320500</v>
      </c>
      <c r="G23" s="39">
        <f>SUM(G15:G22)</f>
        <v>2143000</v>
      </c>
      <c r="H23" s="39">
        <f>SUM(H15:H22)</f>
        <v>2042000</v>
      </c>
      <c r="I23" s="50"/>
      <c r="J23" s="28"/>
      <c r="K23" s="40"/>
      <c r="L23" s="40"/>
      <c r="M23" s="69"/>
      <c r="N23" s="51"/>
      <c r="O23" s="28"/>
      <c r="P23" s="2"/>
      <c r="Q23" s="2"/>
      <c r="R23" s="2"/>
      <c r="S23" s="2"/>
    </row>
    <row r="24" spans="1:19" ht="12.75">
      <c r="A24" s="3"/>
      <c r="B24" s="48"/>
      <c r="C24" s="64"/>
      <c r="D24" s="12"/>
      <c r="E24" s="40"/>
      <c r="F24" s="40"/>
      <c r="G24" s="40"/>
      <c r="H24" s="40"/>
      <c r="I24" s="41"/>
      <c r="J24" s="41"/>
      <c r="K24" s="28"/>
      <c r="L24" s="40"/>
      <c r="M24" s="81"/>
      <c r="N24" s="36"/>
      <c r="O24" s="51"/>
      <c r="P24" s="28"/>
      <c r="Q24" s="2"/>
      <c r="R24" s="2"/>
      <c r="S24" s="2"/>
    </row>
    <row r="25" spans="1:19" ht="12.75">
      <c r="A25" s="3"/>
      <c r="B25" s="48"/>
      <c r="C25" s="58"/>
      <c r="D25" s="28"/>
      <c r="E25" s="31"/>
      <c r="F25" s="31"/>
      <c r="G25" s="31"/>
      <c r="H25" s="31"/>
      <c r="I25" s="44"/>
      <c r="J25" s="44"/>
      <c r="K25" s="45"/>
      <c r="L25" s="10"/>
      <c r="M25" s="82"/>
      <c r="N25" s="7"/>
      <c r="O25" s="52"/>
      <c r="P25" s="50"/>
      <c r="Q25" s="2"/>
      <c r="R25" s="2"/>
      <c r="S25" s="2"/>
    </row>
    <row r="26" spans="1:19" ht="12.75">
      <c r="A26" s="3"/>
      <c r="B26" s="48"/>
      <c r="C26" s="58" t="s">
        <v>26</v>
      </c>
      <c r="D26" s="28"/>
      <c r="E26" s="28"/>
      <c r="F26" s="28"/>
      <c r="G26" s="28"/>
      <c r="H26" s="28"/>
      <c r="I26" s="28"/>
      <c r="J26" s="28"/>
      <c r="K26" s="28"/>
      <c r="L26" s="28"/>
      <c r="M26" s="11"/>
      <c r="N26" s="28"/>
      <c r="O26" s="28"/>
      <c r="P26" s="28"/>
    </row>
    <row r="27" spans="1:19" ht="12.75">
      <c r="A27" s="3"/>
      <c r="B27" s="48"/>
      <c r="C27" s="58"/>
      <c r="D27" s="28"/>
      <c r="E27" s="28"/>
      <c r="F27" s="28"/>
      <c r="G27" s="28"/>
      <c r="H27" s="28"/>
      <c r="I27" s="28"/>
      <c r="J27" s="28"/>
      <c r="K27" s="28"/>
      <c r="L27" s="28"/>
      <c r="M27" s="11"/>
      <c r="N27" s="28"/>
      <c r="O27" s="28"/>
      <c r="P27" s="28"/>
    </row>
    <row r="28" spans="1:19" s="48" customFormat="1" ht="13.5" thickBot="1">
      <c r="C28" s="65" t="s">
        <v>27</v>
      </c>
      <c r="D28" s="42"/>
      <c r="E28" s="42"/>
      <c r="F28" s="42"/>
      <c r="G28" s="42"/>
      <c r="H28" s="42"/>
      <c r="I28" s="42"/>
      <c r="J28" s="42"/>
      <c r="K28" s="42"/>
      <c r="L28" s="42"/>
      <c r="M28" s="43"/>
      <c r="N28" s="28"/>
      <c r="O28" s="28"/>
      <c r="P28" s="28"/>
      <c r="Q28" s="50"/>
      <c r="R28" s="50"/>
      <c r="S28" s="50"/>
    </row>
    <row r="29" spans="1:19">
      <c r="C29" s="8" t="s">
        <v>19</v>
      </c>
    </row>
  </sheetData>
  <pageMargins left="0.15" right="0.06" top="0.46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2014-12-29T11:22:28Z</cp:lastPrinted>
  <dcterms:created xsi:type="dcterms:W3CDTF">2014-11-17T06:35:00Z</dcterms:created>
  <dcterms:modified xsi:type="dcterms:W3CDTF">2015-05-04T06:34:46Z</dcterms:modified>
</cp:coreProperties>
</file>