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285" windowWidth="15480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Sheet1!$A$1:$L$51</definedName>
  </definedNames>
  <calcPr calcId="124519"/>
</workbook>
</file>

<file path=xl/calcChain.xml><?xml version="1.0" encoding="utf-8"?>
<calcChain xmlns="http://schemas.openxmlformats.org/spreadsheetml/2006/main">
  <c r="I8" i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7"/>
  <c r="E25"/>
  <c r="E26"/>
  <c r="J26" s="1"/>
  <c r="E27"/>
  <c r="E28"/>
  <c r="J28" s="1"/>
  <c r="E29"/>
  <c r="E30"/>
  <c r="E31"/>
  <c r="J31" s="1"/>
  <c r="E32"/>
  <c r="E33"/>
  <c r="J33" s="1"/>
  <c r="E20"/>
  <c r="J20" s="1"/>
  <c r="E21"/>
  <c r="E22"/>
  <c r="J22" s="1"/>
  <c r="E23"/>
  <c r="E24"/>
  <c r="J24" s="1"/>
  <c r="E19"/>
  <c r="E18"/>
  <c r="J18" s="1"/>
  <c r="E17"/>
  <c r="E16"/>
  <c r="J16" s="1"/>
  <c r="E8"/>
  <c r="J8" s="1"/>
  <c r="E9"/>
  <c r="E10"/>
  <c r="J10" s="1"/>
  <c r="E11"/>
  <c r="E12"/>
  <c r="J12" s="1"/>
  <c r="E13"/>
  <c r="E14"/>
  <c r="J14" s="1"/>
  <c r="E15"/>
  <c r="E7"/>
  <c r="J7" s="1"/>
  <c r="K33" l="1"/>
  <c r="K31"/>
  <c r="K28"/>
  <c r="K26"/>
  <c r="K24"/>
  <c r="K22"/>
  <c r="K20"/>
  <c r="K18"/>
  <c r="K16"/>
  <c r="K14"/>
  <c r="K12"/>
  <c r="K10"/>
  <c r="K8"/>
  <c r="J32"/>
  <c r="K32" s="1"/>
  <c r="J30"/>
  <c r="K30" s="1"/>
  <c r="J29"/>
  <c r="K29" s="1"/>
  <c r="J27"/>
  <c r="K27" s="1"/>
  <c r="J25"/>
  <c r="K25" s="1"/>
  <c r="J23"/>
  <c r="K23" s="1"/>
  <c r="J21"/>
  <c r="K21" s="1"/>
  <c r="J19"/>
  <c r="K19" s="1"/>
  <c r="J17"/>
  <c r="K17" s="1"/>
  <c r="J15"/>
  <c r="K15" s="1"/>
  <c r="J13"/>
  <c r="K13" s="1"/>
  <c r="J11"/>
  <c r="K11" s="1"/>
  <c r="J9"/>
  <c r="K9" s="1"/>
  <c r="K7"/>
</calcChain>
</file>

<file path=xl/sharedStrings.xml><?xml version="1.0" encoding="utf-8"?>
<sst xmlns="http://schemas.openxmlformats.org/spreadsheetml/2006/main" count="87" uniqueCount="41">
  <si>
    <t>BSP</t>
  </si>
  <si>
    <t>EDC/ IDC</t>
  </si>
  <si>
    <t>Club Mem</t>
  </si>
  <si>
    <t>IFMS</t>
  </si>
  <si>
    <t>Service Tax</t>
  </si>
  <si>
    <t>Total Cost</t>
  </si>
  <si>
    <t>Note:</t>
  </si>
  <si>
    <t>Car Parking</t>
  </si>
  <si>
    <t>2. Stamp Duty/Registration Charges shall be payable  along with last instalment  based on the prevailing rate</t>
  </si>
  <si>
    <t>First Floor</t>
  </si>
  <si>
    <t>Second Floor</t>
  </si>
  <si>
    <t>Third Floor</t>
  </si>
  <si>
    <t>3. PLCs:</t>
  </si>
  <si>
    <t xml:space="preserve">Total Area </t>
  </si>
  <si>
    <t>Raheja Ayana, Sector-79</t>
  </si>
  <si>
    <t>5% of BSP</t>
  </si>
  <si>
    <t>Green Facing PLC</t>
  </si>
  <si>
    <t>Corner PLC</t>
  </si>
  <si>
    <t>2 PLC's Combined</t>
  </si>
  <si>
    <t>10% of BSP</t>
  </si>
  <si>
    <t>3 BHK</t>
  </si>
  <si>
    <t>Second &amp; Third Floor</t>
  </si>
  <si>
    <t>4. EDC/IDC : Rs. 360/- Sq.ft.</t>
  </si>
  <si>
    <t>5. IFMS : Rs. 75/- sq.ft.</t>
  </si>
  <si>
    <t>6. Stilt Car Parking : Rs. 2,00,000/- per car parking (2 parkings mandatory)</t>
  </si>
  <si>
    <t>7. Club Membership : Rs. 2,00,000/-</t>
  </si>
  <si>
    <t>8. Power Backup Charges : Rs 20000/Kw (min. 3 Kw Mandatory)</t>
  </si>
  <si>
    <t>9. Electric Meter Charges : Rs 20000/Kw</t>
  </si>
  <si>
    <t>1. Service tax as applicable</t>
  </si>
  <si>
    <t>4 BHK</t>
  </si>
  <si>
    <t>Plot Tyoe</t>
  </si>
  <si>
    <t>Apartment Type</t>
  </si>
  <si>
    <t>T5E</t>
  </si>
  <si>
    <t>T5F</t>
  </si>
  <si>
    <t>T5</t>
  </si>
  <si>
    <t>T4C</t>
  </si>
  <si>
    <t>T4D</t>
  </si>
  <si>
    <t>T5D</t>
  </si>
  <si>
    <t>IR1</t>
  </si>
  <si>
    <t>IR2</t>
  </si>
  <si>
    <t>IR3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</si>
</sst>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1" fontId="1" fillId="0" borderId="2" xfId="0" applyNumberFormat="1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6" fillId="0" borderId="0" xfId="0" applyNumberFormat="1" applyFont="1" applyAlignment="1">
      <alignment horizontal="left"/>
    </xf>
    <xf numFmtId="1" fontId="6" fillId="0" borderId="3" xfId="0" applyNumberFormat="1" applyFont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3" borderId="0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/>
    </xf>
    <xf numFmtId="1" fontId="0" fillId="0" borderId="0" xfId="0" applyNumberForma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0" fillId="3" borderId="0" xfId="0" applyNumberFormat="1" applyFill="1" applyBorder="1" applyAlignment="1"/>
    <xf numFmtId="1" fontId="8" fillId="3" borderId="0" xfId="0" applyNumberFormat="1" applyFont="1" applyFill="1" applyBorder="1" applyAlignment="1"/>
    <xf numFmtId="1" fontId="8" fillId="0" borderId="0" xfId="0" applyNumberFormat="1" applyFont="1" applyBorder="1" applyAlignment="1">
      <alignment horizontal="left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8" xfId="1" applyNumberFormat="1" applyFont="1" applyFill="1" applyBorder="1" applyAlignment="1" applyProtection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 wrapText="1"/>
    </xf>
    <xf numFmtId="1" fontId="2" fillId="2" borderId="16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SheetLayoutView="100" workbookViewId="0">
      <selection sqref="A1:K1"/>
    </sheetView>
  </sheetViews>
  <sheetFormatPr defaultColWidth="10.28515625" defaultRowHeight="15"/>
  <cols>
    <col min="1" max="4" width="10.28515625" style="5"/>
    <col min="5" max="5" width="11.42578125" style="5" customWidth="1"/>
    <col min="6" max="6" width="9.85546875" style="5" customWidth="1"/>
    <col min="7" max="7" width="9.5703125" style="5" customWidth="1"/>
    <col min="8" max="8" width="9" style="5" bestFit="1" customWidth="1"/>
    <col min="9" max="9" width="7.5703125" style="5" customWidth="1"/>
    <col min="10" max="11" width="10" style="5" customWidth="1"/>
    <col min="12" max="16384" width="10.28515625" style="5"/>
  </cols>
  <sheetData>
    <row r="1" spans="1:13" ht="16.5" customHeight="1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6"/>
      <c r="M1" s="6"/>
    </row>
    <row r="2" spans="1:13" ht="15.75" thickBot="1"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thickBot="1">
      <c r="B3" s="7" t="s">
        <v>0</v>
      </c>
      <c r="C3" s="8">
        <v>4975</v>
      </c>
      <c r="D3" s="20" t="s">
        <v>9</v>
      </c>
      <c r="F3" s="6"/>
      <c r="G3" s="6"/>
      <c r="H3" s="6"/>
      <c r="I3" s="6"/>
      <c r="J3" s="6"/>
      <c r="K3" s="6"/>
      <c r="L3" s="6"/>
      <c r="M3" s="6"/>
    </row>
    <row r="4" spans="1:13" ht="15.75" thickBot="1">
      <c r="C4" s="8">
        <v>5575</v>
      </c>
      <c r="D4" s="19" t="s">
        <v>21</v>
      </c>
      <c r="F4" s="6"/>
      <c r="G4" s="6"/>
      <c r="H4" s="6"/>
      <c r="I4" s="6"/>
      <c r="J4" s="6"/>
      <c r="K4" s="6"/>
      <c r="L4" s="6"/>
      <c r="M4" s="6"/>
    </row>
    <row r="5" spans="1:13" ht="15.75" thickBot="1">
      <c r="A5" s="9"/>
      <c r="B5" s="9"/>
      <c r="C5" s="9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6.25" thickBot="1">
      <c r="A6" s="10"/>
      <c r="B6" s="31" t="s">
        <v>13</v>
      </c>
      <c r="C6" s="52" t="s">
        <v>30</v>
      </c>
      <c r="D6" s="32" t="s">
        <v>31</v>
      </c>
      <c r="E6" s="32" t="s">
        <v>0</v>
      </c>
      <c r="F6" s="33" t="s">
        <v>1</v>
      </c>
      <c r="G6" s="32" t="s">
        <v>7</v>
      </c>
      <c r="H6" s="32" t="s">
        <v>2</v>
      </c>
      <c r="I6" s="32" t="s">
        <v>3</v>
      </c>
      <c r="J6" s="32" t="s">
        <v>4</v>
      </c>
      <c r="K6" s="34" t="s">
        <v>5</v>
      </c>
    </row>
    <row r="7" spans="1:13">
      <c r="A7" s="43" t="s">
        <v>9</v>
      </c>
      <c r="B7" s="35">
        <v>4652.34</v>
      </c>
      <c r="C7" s="35" t="s">
        <v>32</v>
      </c>
      <c r="D7" s="39" t="s">
        <v>20</v>
      </c>
      <c r="E7" s="1">
        <f>B7*C$3</f>
        <v>23145391.5</v>
      </c>
      <c r="F7" s="1">
        <f>B7*360</f>
        <v>1674842.4000000001</v>
      </c>
      <c r="G7" s="1">
        <v>400000</v>
      </c>
      <c r="H7" s="1">
        <v>200000</v>
      </c>
      <c r="I7" s="1">
        <f>B7*75</f>
        <v>348925.5</v>
      </c>
      <c r="J7" s="1">
        <f>(E7*3.708%)+(G7*3.708%)+(H7*12.36%)</f>
        <v>897783.11682</v>
      </c>
      <c r="K7" s="2">
        <f>E7+F7+G7+H7+I7+J7</f>
        <v>26666942.516819999</v>
      </c>
    </row>
    <row r="8" spans="1:13">
      <c r="A8" s="44"/>
      <c r="B8" s="35">
        <v>4589.74</v>
      </c>
      <c r="C8" s="35" t="s">
        <v>33</v>
      </c>
      <c r="D8" s="39" t="s">
        <v>20</v>
      </c>
      <c r="E8" s="1">
        <f>B8*C$3</f>
        <v>22833956.5</v>
      </c>
      <c r="F8" s="1">
        <f t="shared" ref="F8:F33" si="0">B8*360</f>
        <v>1652306.4</v>
      </c>
      <c r="G8" s="1">
        <v>400000</v>
      </c>
      <c r="H8" s="1">
        <v>200000</v>
      </c>
      <c r="I8" s="1">
        <f t="shared" ref="I8:I33" si="1">B8*75</f>
        <v>344230.5</v>
      </c>
      <c r="J8" s="1">
        <f>(E8*3.708%)+(G8*3.708%)+(H8*12.36%)</f>
        <v>886235.10702</v>
      </c>
      <c r="K8" s="2">
        <f t="shared" ref="K8:K33" si="2">E8+F8+G8+H8+I8+J8</f>
        <v>26316728.507019997</v>
      </c>
    </row>
    <row r="9" spans="1:13">
      <c r="A9" s="44"/>
      <c r="B9" s="35">
        <v>5183.87</v>
      </c>
      <c r="C9" s="35" t="s">
        <v>34</v>
      </c>
      <c r="D9" s="39" t="s">
        <v>20</v>
      </c>
      <c r="E9" s="1">
        <f>B9*C$3</f>
        <v>25789753.25</v>
      </c>
      <c r="F9" s="1">
        <f t="shared" si="0"/>
        <v>1866193.2</v>
      </c>
      <c r="G9" s="1">
        <v>400000</v>
      </c>
      <c r="H9" s="1">
        <v>200000</v>
      </c>
      <c r="I9" s="1">
        <f t="shared" si="1"/>
        <v>388790.25</v>
      </c>
      <c r="J9" s="1">
        <f t="shared" ref="J9:J33" si="3">(E9*3.708%)+(G9*3.708%)+(H9*12.36%)</f>
        <v>995836.05051000009</v>
      </c>
      <c r="K9" s="2">
        <f t="shared" si="2"/>
        <v>29640572.75051</v>
      </c>
    </row>
    <row r="10" spans="1:13">
      <c r="A10" s="44"/>
      <c r="B10" s="35">
        <v>4313.54</v>
      </c>
      <c r="C10" s="35" t="s">
        <v>35</v>
      </c>
      <c r="D10" s="39" t="s">
        <v>20</v>
      </c>
      <c r="E10" s="1">
        <f>B10*C$3</f>
        <v>21459861.5</v>
      </c>
      <c r="F10" s="1">
        <f t="shared" si="0"/>
        <v>1552874.4</v>
      </c>
      <c r="G10" s="1">
        <v>400000</v>
      </c>
      <c r="H10" s="1">
        <v>200000</v>
      </c>
      <c r="I10" s="1">
        <f t="shared" si="1"/>
        <v>323515.5</v>
      </c>
      <c r="J10" s="1">
        <f t="shared" si="3"/>
        <v>835283.66442000004</v>
      </c>
      <c r="K10" s="2">
        <f t="shared" si="2"/>
        <v>24771535.06442</v>
      </c>
    </row>
    <row r="11" spans="1:13">
      <c r="A11" s="44"/>
      <c r="B11" s="35">
        <v>4164.01</v>
      </c>
      <c r="C11" s="35" t="s">
        <v>36</v>
      </c>
      <c r="D11" s="39" t="s">
        <v>20</v>
      </c>
      <c r="E11" s="1">
        <f>B11*C$3</f>
        <v>20715949.75</v>
      </c>
      <c r="F11" s="1">
        <f t="shared" si="0"/>
        <v>1499043.6</v>
      </c>
      <c r="G11" s="1">
        <v>400000</v>
      </c>
      <c r="H11" s="1">
        <v>200000</v>
      </c>
      <c r="I11" s="1">
        <f t="shared" si="1"/>
        <v>312300.75</v>
      </c>
      <c r="J11" s="1">
        <f t="shared" si="3"/>
        <v>807699.41673000006</v>
      </c>
      <c r="K11" s="2">
        <f t="shared" si="2"/>
        <v>23934993.516730003</v>
      </c>
    </row>
    <row r="12" spans="1:13">
      <c r="A12" s="44"/>
      <c r="B12" s="36">
        <v>5614.14</v>
      </c>
      <c r="C12" s="36" t="s">
        <v>37</v>
      </c>
      <c r="D12" s="39" t="s">
        <v>20</v>
      </c>
      <c r="E12" s="1">
        <f>B12*C$3</f>
        <v>27930346.5</v>
      </c>
      <c r="F12" s="1">
        <f t="shared" si="0"/>
        <v>2021090.4000000001</v>
      </c>
      <c r="G12" s="1">
        <v>400000</v>
      </c>
      <c r="H12" s="1">
        <v>200000</v>
      </c>
      <c r="I12" s="1">
        <f t="shared" si="1"/>
        <v>421060.5</v>
      </c>
      <c r="J12" s="1">
        <f t="shared" si="3"/>
        <v>1075209.24822</v>
      </c>
      <c r="K12" s="2">
        <f t="shared" si="2"/>
        <v>32047706.648219999</v>
      </c>
      <c r="L12" s="6"/>
    </row>
    <row r="13" spans="1:13">
      <c r="A13" s="44"/>
      <c r="B13" s="35">
        <v>6220.65</v>
      </c>
      <c r="C13" s="35" t="s">
        <v>38</v>
      </c>
      <c r="D13" s="39" t="s">
        <v>29</v>
      </c>
      <c r="E13" s="1">
        <f>B13*C$3</f>
        <v>30947733.75</v>
      </c>
      <c r="F13" s="1">
        <f t="shared" si="0"/>
        <v>2239434</v>
      </c>
      <c r="G13" s="1">
        <v>400000</v>
      </c>
      <c r="H13" s="1">
        <v>200000</v>
      </c>
      <c r="I13" s="1">
        <f t="shared" si="1"/>
        <v>466548.75</v>
      </c>
      <c r="J13" s="1">
        <f t="shared" si="3"/>
        <v>1187093.9674500001</v>
      </c>
      <c r="K13" s="2">
        <f t="shared" si="2"/>
        <v>35440810.46745</v>
      </c>
    </row>
    <row r="14" spans="1:13">
      <c r="A14" s="44"/>
      <c r="B14" s="35">
        <v>3147.4</v>
      </c>
      <c r="C14" s="35" t="s">
        <v>39</v>
      </c>
      <c r="D14" s="39" t="s">
        <v>20</v>
      </c>
      <c r="E14" s="1">
        <f>B14*C$3</f>
        <v>15658315</v>
      </c>
      <c r="F14" s="1">
        <f t="shared" si="0"/>
        <v>1133064</v>
      </c>
      <c r="G14" s="1">
        <v>400000</v>
      </c>
      <c r="H14" s="1">
        <v>200000</v>
      </c>
      <c r="I14" s="1">
        <f t="shared" si="1"/>
        <v>236055</v>
      </c>
      <c r="J14" s="1">
        <f t="shared" si="3"/>
        <v>620162.32020000007</v>
      </c>
      <c r="K14" s="2">
        <f t="shared" si="2"/>
        <v>18247596.3202</v>
      </c>
    </row>
    <row r="15" spans="1:13" ht="15.75" thickBot="1">
      <c r="A15" s="45"/>
      <c r="B15" s="35">
        <v>4344.1899999999996</v>
      </c>
      <c r="C15" s="35" t="s">
        <v>40</v>
      </c>
      <c r="D15" s="39" t="s">
        <v>20</v>
      </c>
      <c r="E15" s="1">
        <f>B15*C$3</f>
        <v>21612345.249999996</v>
      </c>
      <c r="F15" s="1">
        <f t="shared" si="0"/>
        <v>1563908.4</v>
      </c>
      <c r="G15" s="1">
        <v>400000</v>
      </c>
      <c r="H15" s="1">
        <v>200000</v>
      </c>
      <c r="I15" s="1">
        <f t="shared" si="1"/>
        <v>325814.24999999994</v>
      </c>
      <c r="J15" s="1">
        <f t="shared" si="3"/>
        <v>840937.76186999993</v>
      </c>
      <c r="K15" s="2">
        <f t="shared" si="2"/>
        <v>24943005.661869995</v>
      </c>
    </row>
    <row r="16" spans="1:13">
      <c r="A16" s="46" t="s">
        <v>10</v>
      </c>
      <c r="B16" s="35">
        <v>1900.09</v>
      </c>
      <c r="C16" s="35" t="s">
        <v>32</v>
      </c>
      <c r="D16" s="39" t="s">
        <v>20</v>
      </c>
      <c r="E16" s="1">
        <f>B16*C4</f>
        <v>10593001.75</v>
      </c>
      <c r="F16" s="1">
        <f t="shared" si="0"/>
        <v>684032.4</v>
      </c>
      <c r="G16" s="1">
        <v>400000</v>
      </c>
      <c r="H16" s="1">
        <v>200000</v>
      </c>
      <c r="I16" s="1">
        <f t="shared" si="1"/>
        <v>142506.75</v>
      </c>
      <c r="J16" s="1">
        <f t="shared" si="3"/>
        <v>432340.50489000004</v>
      </c>
      <c r="K16" s="2">
        <f t="shared" si="2"/>
        <v>12451881.404890001</v>
      </c>
    </row>
    <row r="17" spans="1:13">
      <c r="A17" s="47"/>
      <c r="B17" s="36">
        <v>1896.13</v>
      </c>
      <c r="C17" s="35" t="s">
        <v>33</v>
      </c>
      <c r="D17" s="39" t="s">
        <v>20</v>
      </c>
      <c r="E17" s="1">
        <f>B17*C4</f>
        <v>10570924.75</v>
      </c>
      <c r="F17" s="1">
        <f t="shared" si="0"/>
        <v>682606.8</v>
      </c>
      <c r="G17" s="1">
        <v>400000</v>
      </c>
      <c r="H17" s="1">
        <v>200000</v>
      </c>
      <c r="I17" s="1">
        <f t="shared" si="1"/>
        <v>142209.75</v>
      </c>
      <c r="J17" s="1">
        <f t="shared" si="3"/>
        <v>431521.88973</v>
      </c>
      <c r="K17" s="2">
        <f t="shared" si="2"/>
        <v>12427263.189730002</v>
      </c>
      <c r="L17" s="6"/>
    </row>
    <row r="18" spans="1:13">
      <c r="A18" s="47"/>
      <c r="B18" s="36">
        <v>2200.06</v>
      </c>
      <c r="C18" s="35" t="s">
        <v>34</v>
      </c>
      <c r="D18" s="39" t="s">
        <v>20</v>
      </c>
      <c r="E18" s="1">
        <f>B18*C4</f>
        <v>12265334.5</v>
      </c>
      <c r="F18" s="1">
        <f t="shared" si="0"/>
        <v>792021.6</v>
      </c>
      <c r="G18" s="1">
        <v>400000</v>
      </c>
      <c r="H18" s="1">
        <v>200000</v>
      </c>
      <c r="I18" s="1">
        <f t="shared" si="1"/>
        <v>165004.5</v>
      </c>
      <c r="J18" s="1">
        <f t="shared" si="3"/>
        <v>494350.60326</v>
      </c>
      <c r="K18" s="2">
        <f t="shared" si="2"/>
        <v>14316711.203259999</v>
      </c>
      <c r="L18" s="6"/>
    </row>
    <row r="19" spans="1:13">
      <c r="A19" s="47"/>
      <c r="B19" s="37">
        <v>1887.84</v>
      </c>
      <c r="C19" s="35" t="s">
        <v>35</v>
      </c>
      <c r="D19" s="39" t="s">
        <v>20</v>
      </c>
      <c r="E19" s="1">
        <f>B19*5575</f>
        <v>10524708</v>
      </c>
      <c r="F19" s="1">
        <f t="shared" si="0"/>
        <v>679622.4</v>
      </c>
      <c r="G19" s="1">
        <v>400000</v>
      </c>
      <c r="H19" s="1">
        <v>200000</v>
      </c>
      <c r="I19" s="1">
        <f t="shared" si="1"/>
        <v>141588</v>
      </c>
      <c r="J19" s="1">
        <f t="shared" si="3"/>
        <v>429808.17264</v>
      </c>
      <c r="K19" s="2">
        <f t="shared" si="2"/>
        <v>12375726.57264</v>
      </c>
      <c r="L19" s="6"/>
    </row>
    <row r="20" spans="1:13">
      <c r="A20" s="47"/>
      <c r="B20" s="36">
        <v>1881.82</v>
      </c>
      <c r="C20" s="35" t="s">
        <v>36</v>
      </c>
      <c r="D20" s="39" t="s">
        <v>20</v>
      </c>
      <c r="E20" s="1">
        <f t="shared" ref="E20:E33" si="4">B20*5575</f>
        <v>10491146.5</v>
      </c>
      <c r="F20" s="1">
        <f t="shared" si="0"/>
        <v>677455.2</v>
      </c>
      <c r="G20" s="1">
        <v>400000</v>
      </c>
      <c r="H20" s="1">
        <v>200000</v>
      </c>
      <c r="I20" s="1">
        <f t="shared" si="1"/>
        <v>141136.5</v>
      </c>
      <c r="J20" s="1">
        <f t="shared" si="3"/>
        <v>428563.71222000004</v>
      </c>
      <c r="K20" s="2">
        <f t="shared" si="2"/>
        <v>12338301.912219999</v>
      </c>
      <c r="L20" s="6"/>
      <c r="M20" s="6"/>
    </row>
    <row r="21" spans="1:13">
      <c r="A21" s="47"/>
      <c r="B21" s="36">
        <v>2352.19</v>
      </c>
      <c r="C21" s="36" t="s">
        <v>37</v>
      </c>
      <c r="D21" s="39" t="s">
        <v>20</v>
      </c>
      <c r="E21" s="1">
        <f t="shared" si="4"/>
        <v>13113459.25</v>
      </c>
      <c r="F21" s="1">
        <f t="shared" si="0"/>
        <v>846788.4</v>
      </c>
      <c r="G21" s="1">
        <v>400000</v>
      </c>
      <c r="H21" s="1">
        <v>200000</v>
      </c>
      <c r="I21" s="1">
        <f t="shared" si="1"/>
        <v>176414.25</v>
      </c>
      <c r="J21" s="1">
        <f t="shared" si="3"/>
        <v>525799.06898999994</v>
      </c>
      <c r="K21" s="2">
        <f t="shared" si="2"/>
        <v>15262460.96899</v>
      </c>
      <c r="L21" s="6"/>
      <c r="M21" s="6"/>
    </row>
    <row r="22" spans="1:13">
      <c r="A22" s="47"/>
      <c r="B22" s="36">
        <v>2482.86</v>
      </c>
      <c r="C22" s="35" t="s">
        <v>38</v>
      </c>
      <c r="D22" s="39" t="s">
        <v>29</v>
      </c>
      <c r="E22" s="1">
        <f t="shared" si="4"/>
        <v>13841944.5</v>
      </c>
      <c r="F22" s="1">
        <f t="shared" si="0"/>
        <v>893829.60000000009</v>
      </c>
      <c r="G22" s="1">
        <v>400000</v>
      </c>
      <c r="H22" s="1">
        <v>200000</v>
      </c>
      <c r="I22" s="1">
        <f t="shared" si="1"/>
        <v>186214.5</v>
      </c>
      <c r="J22" s="1">
        <f t="shared" si="3"/>
        <v>552811.30206000002</v>
      </c>
      <c r="K22" s="2">
        <f t="shared" si="2"/>
        <v>16074799.90206</v>
      </c>
      <c r="L22" s="6"/>
      <c r="M22" s="6"/>
    </row>
    <row r="23" spans="1:13">
      <c r="A23" s="47"/>
      <c r="B23" s="36">
        <v>1555.66</v>
      </c>
      <c r="C23" s="35" t="s">
        <v>39</v>
      </c>
      <c r="D23" s="39" t="s">
        <v>20</v>
      </c>
      <c r="E23" s="1">
        <f t="shared" si="4"/>
        <v>8672804.5</v>
      </c>
      <c r="F23" s="1">
        <f t="shared" si="0"/>
        <v>560037.6</v>
      </c>
      <c r="G23" s="1">
        <v>400000</v>
      </c>
      <c r="H23" s="1">
        <v>200000</v>
      </c>
      <c r="I23" s="1">
        <f t="shared" si="1"/>
        <v>116674.5</v>
      </c>
      <c r="J23" s="1">
        <f t="shared" si="3"/>
        <v>361139.59086</v>
      </c>
      <c r="K23" s="2">
        <f t="shared" si="2"/>
        <v>10310656.19086</v>
      </c>
      <c r="L23" s="6"/>
      <c r="M23" s="6"/>
    </row>
    <row r="24" spans="1:13" ht="15.75" thickBot="1">
      <c r="A24" s="48"/>
      <c r="B24" s="36">
        <v>1800.28</v>
      </c>
      <c r="C24" s="35" t="s">
        <v>40</v>
      </c>
      <c r="D24" s="39" t="s">
        <v>20</v>
      </c>
      <c r="E24" s="1">
        <f t="shared" si="4"/>
        <v>10036561</v>
      </c>
      <c r="F24" s="1">
        <f t="shared" si="0"/>
        <v>648100.80000000005</v>
      </c>
      <c r="G24" s="1">
        <v>400000</v>
      </c>
      <c r="H24" s="1">
        <v>200000</v>
      </c>
      <c r="I24" s="1">
        <f t="shared" si="1"/>
        <v>135021</v>
      </c>
      <c r="J24" s="1">
        <f t="shared" si="3"/>
        <v>411707.68188000005</v>
      </c>
      <c r="K24" s="2">
        <f t="shared" si="2"/>
        <v>11831390.481880002</v>
      </c>
      <c r="L24" s="6"/>
      <c r="M24" s="6"/>
    </row>
    <row r="25" spans="1:13">
      <c r="A25" s="46" t="s">
        <v>11</v>
      </c>
      <c r="B25" s="36">
        <v>2552.02</v>
      </c>
      <c r="C25" s="35" t="s">
        <v>32</v>
      </c>
      <c r="D25" s="39" t="s">
        <v>20</v>
      </c>
      <c r="E25" s="1">
        <f t="shared" si="4"/>
        <v>14227511.5</v>
      </c>
      <c r="F25" s="1">
        <f t="shared" si="0"/>
        <v>918727.2</v>
      </c>
      <c r="G25" s="1">
        <v>400000</v>
      </c>
      <c r="H25" s="1">
        <v>200000</v>
      </c>
      <c r="I25" s="1">
        <f t="shared" si="1"/>
        <v>191401.5</v>
      </c>
      <c r="J25" s="1">
        <f t="shared" si="3"/>
        <v>567108.12641999999</v>
      </c>
      <c r="K25" s="2">
        <f t="shared" si="2"/>
        <v>16504748.32642</v>
      </c>
      <c r="L25" s="6"/>
      <c r="M25" s="6"/>
    </row>
    <row r="26" spans="1:13">
      <c r="A26" s="47"/>
      <c r="B26" s="36">
        <v>2525.64</v>
      </c>
      <c r="C26" s="35" t="s">
        <v>33</v>
      </c>
      <c r="D26" s="39" t="s">
        <v>20</v>
      </c>
      <c r="E26" s="1">
        <f t="shared" si="4"/>
        <v>14080443</v>
      </c>
      <c r="F26" s="1">
        <f t="shared" si="0"/>
        <v>909230.39999999991</v>
      </c>
      <c r="G26" s="1">
        <v>400000</v>
      </c>
      <c r="H26" s="1">
        <v>200000</v>
      </c>
      <c r="I26" s="1">
        <f t="shared" si="1"/>
        <v>189423</v>
      </c>
      <c r="J26" s="1">
        <f t="shared" si="3"/>
        <v>561654.82643999998</v>
      </c>
      <c r="K26" s="2">
        <f t="shared" si="2"/>
        <v>16340751.226440001</v>
      </c>
      <c r="L26" s="6"/>
      <c r="M26" s="6"/>
    </row>
    <row r="27" spans="1:13">
      <c r="A27" s="47"/>
      <c r="B27" s="36">
        <v>2904.61</v>
      </c>
      <c r="C27" s="35" t="s">
        <v>34</v>
      </c>
      <c r="D27" s="39" t="s">
        <v>20</v>
      </c>
      <c r="E27" s="1">
        <f t="shared" si="4"/>
        <v>16193200.75</v>
      </c>
      <c r="F27" s="1">
        <f t="shared" si="0"/>
        <v>1045659.6000000001</v>
      </c>
      <c r="G27" s="1">
        <v>400000</v>
      </c>
      <c r="H27" s="1">
        <v>200000</v>
      </c>
      <c r="I27" s="1">
        <f t="shared" si="1"/>
        <v>217845.75</v>
      </c>
      <c r="J27" s="1">
        <f t="shared" si="3"/>
        <v>639995.88381000003</v>
      </c>
      <c r="K27" s="2">
        <f t="shared" si="2"/>
        <v>18696701.98381</v>
      </c>
      <c r="L27" s="6"/>
      <c r="M27" s="6"/>
    </row>
    <row r="28" spans="1:13">
      <c r="A28" s="47"/>
      <c r="B28" s="36">
        <v>2473.9499999999998</v>
      </c>
      <c r="C28" s="35" t="s">
        <v>35</v>
      </c>
      <c r="D28" s="39" t="s">
        <v>20</v>
      </c>
      <c r="E28" s="1">
        <f t="shared" si="4"/>
        <v>13792271.249999998</v>
      </c>
      <c r="F28" s="1">
        <f t="shared" si="0"/>
        <v>890621.99999999988</v>
      </c>
      <c r="G28" s="1">
        <v>400000</v>
      </c>
      <c r="H28" s="1">
        <v>200000</v>
      </c>
      <c r="I28" s="1">
        <f t="shared" si="1"/>
        <v>185546.25</v>
      </c>
      <c r="J28" s="1">
        <f t="shared" si="3"/>
        <v>550969.41794999992</v>
      </c>
      <c r="K28" s="2">
        <f t="shared" si="2"/>
        <v>16019408.917949999</v>
      </c>
      <c r="L28" s="6"/>
      <c r="M28" s="6"/>
    </row>
    <row r="29" spans="1:13">
      <c r="A29" s="47"/>
      <c r="B29" s="36">
        <v>2440.79</v>
      </c>
      <c r="C29" s="35" t="s">
        <v>36</v>
      </c>
      <c r="D29" s="39" t="s">
        <v>20</v>
      </c>
      <c r="E29" s="1">
        <f t="shared" si="4"/>
        <v>13607404.25</v>
      </c>
      <c r="F29" s="1">
        <f t="shared" si="0"/>
        <v>878684.4</v>
      </c>
      <c r="G29" s="1">
        <v>400000</v>
      </c>
      <c r="H29" s="1">
        <v>200000</v>
      </c>
      <c r="I29" s="1">
        <f t="shared" si="1"/>
        <v>183059.25</v>
      </c>
      <c r="J29" s="1">
        <f t="shared" si="3"/>
        <v>544114.54958999995</v>
      </c>
      <c r="K29" s="2">
        <f t="shared" si="2"/>
        <v>15813262.449590001</v>
      </c>
      <c r="L29" s="6"/>
      <c r="M29" s="6"/>
    </row>
    <row r="30" spans="1:13">
      <c r="A30" s="47"/>
      <c r="B30" s="36">
        <v>3132.58</v>
      </c>
      <c r="C30" s="36" t="s">
        <v>37</v>
      </c>
      <c r="D30" s="39" t="s">
        <v>20</v>
      </c>
      <c r="E30" s="1">
        <f t="shared" si="4"/>
        <v>17464133.5</v>
      </c>
      <c r="F30" s="1">
        <f t="shared" si="0"/>
        <v>1127728.8</v>
      </c>
      <c r="G30" s="1">
        <v>400000</v>
      </c>
      <c r="H30" s="1">
        <v>200000</v>
      </c>
      <c r="I30" s="1">
        <f t="shared" si="1"/>
        <v>234943.5</v>
      </c>
      <c r="J30" s="1">
        <f t="shared" si="3"/>
        <v>687122.07018000004</v>
      </c>
      <c r="K30" s="2">
        <f t="shared" si="2"/>
        <v>20113927.87018</v>
      </c>
      <c r="L30" s="6"/>
      <c r="M30" s="6"/>
    </row>
    <row r="31" spans="1:13">
      <c r="A31" s="47"/>
      <c r="B31" s="36">
        <v>3320.9</v>
      </c>
      <c r="C31" s="35" t="s">
        <v>38</v>
      </c>
      <c r="D31" s="39" t="s">
        <v>29</v>
      </c>
      <c r="E31" s="1">
        <f t="shared" si="4"/>
        <v>18514017.5</v>
      </c>
      <c r="F31" s="1">
        <f t="shared" si="0"/>
        <v>1195524</v>
      </c>
      <c r="G31" s="1">
        <v>400000</v>
      </c>
      <c r="H31" s="1">
        <v>200000</v>
      </c>
      <c r="I31" s="1">
        <f t="shared" si="1"/>
        <v>249067.5</v>
      </c>
      <c r="J31" s="1">
        <f t="shared" si="3"/>
        <v>726051.76890000002</v>
      </c>
      <c r="K31" s="2">
        <f t="shared" si="2"/>
        <v>21284660.7689</v>
      </c>
      <c r="L31" s="6"/>
      <c r="M31" s="6"/>
    </row>
    <row r="32" spans="1:13">
      <c r="A32" s="47"/>
      <c r="B32" s="36">
        <v>2021.89</v>
      </c>
      <c r="C32" s="35" t="s">
        <v>39</v>
      </c>
      <c r="D32" s="39" t="s">
        <v>20</v>
      </c>
      <c r="E32" s="1">
        <f t="shared" si="4"/>
        <v>11272036.75</v>
      </c>
      <c r="F32" s="1">
        <f t="shared" si="0"/>
        <v>727880.4</v>
      </c>
      <c r="G32" s="1">
        <v>400000</v>
      </c>
      <c r="H32" s="1">
        <v>200000</v>
      </c>
      <c r="I32" s="1">
        <f t="shared" si="1"/>
        <v>151641.75</v>
      </c>
      <c r="J32" s="1">
        <f t="shared" si="3"/>
        <v>457519.12269000005</v>
      </c>
      <c r="K32" s="2">
        <f t="shared" si="2"/>
        <v>13209078.02269</v>
      </c>
      <c r="L32" s="6"/>
      <c r="M32" s="6"/>
    </row>
    <row r="33" spans="1:13" ht="15.75" thickBot="1">
      <c r="A33" s="48"/>
      <c r="B33" s="38">
        <v>2398.67</v>
      </c>
      <c r="C33" s="35" t="s">
        <v>40</v>
      </c>
      <c r="D33" s="40" t="s">
        <v>20</v>
      </c>
      <c r="E33" s="3">
        <f t="shared" si="4"/>
        <v>13372585.25</v>
      </c>
      <c r="F33" s="3">
        <f t="shared" si="0"/>
        <v>863521.20000000007</v>
      </c>
      <c r="G33" s="3">
        <v>400000</v>
      </c>
      <c r="H33" s="3">
        <v>200000</v>
      </c>
      <c r="I33" s="3">
        <f t="shared" si="1"/>
        <v>179900.25</v>
      </c>
      <c r="J33" s="3">
        <f t="shared" si="3"/>
        <v>535407.46106999996</v>
      </c>
      <c r="K33" s="4">
        <f t="shared" si="2"/>
        <v>15551414.161069999</v>
      </c>
      <c r="L33" s="6"/>
      <c r="M33" s="6"/>
    </row>
    <row r="34" spans="1:13">
      <c r="B34" s="11"/>
      <c r="C34" s="11"/>
      <c r="D34" s="6"/>
      <c r="E34" s="6"/>
      <c r="F34" s="6"/>
      <c r="G34" s="12"/>
      <c r="H34" s="6"/>
      <c r="I34" s="6"/>
      <c r="J34" s="6"/>
      <c r="K34" s="6"/>
      <c r="L34" s="6"/>
      <c r="M34" s="6"/>
    </row>
    <row r="35" spans="1:13">
      <c r="B35" s="11"/>
      <c r="C35" s="11"/>
      <c r="D35" s="6"/>
      <c r="E35" s="6"/>
      <c r="F35" s="6"/>
      <c r="G35" s="12"/>
      <c r="H35" s="6"/>
      <c r="I35" s="6"/>
      <c r="J35" s="6"/>
      <c r="K35" s="6"/>
      <c r="L35" s="6"/>
      <c r="M35" s="6"/>
    </row>
    <row r="36" spans="1:13">
      <c r="B36" s="11"/>
      <c r="C36" s="11"/>
      <c r="D36" s="6"/>
      <c r="E36" s="6"/>
      <c r="F36" s="6"/>
      <c r="G36" s="12"/>
      <c r="H36" s="6"/>
      <c r="I36" s="6"/>
      <c r="J36" s="6"/>
      <c r="K36" s="6"/>
      <c r="L36" s="6"/>
      <c r="M36" s="6"/>
    </row>
    <row r="37" spans="1:13">
      <c r="A37" s="26"/>
      <c r="B37" s="13" t="s">
        <v>6</v>
      </c>
      <c r="C37" s="13"/>
      <c r="D37" s="27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 customHeight="1">
      <c r="A38" s="26"/>
      <c r="B38" s="42" t="s">
        <v>28</v>
      </c>
      <c r="C38" s="42"/>
      <c r="D38" s="42"/>
      <c r="E38" s="42"/>
      <c r="F38" s="42"/>
      <c r="G38" s="42"/>
      <c r="H38" s="42"/>
      <c r="I38" s="42"/>
      <c r="J38" s="42"/>
      <c r="K38" s="42"/>
      <c r="L38" s="21"/>
      <c r="M38" s="21"/>
    </row>
    <row r="39" spans="1:13" ht="15" customHeight="1">
      <c r="A39" s="26"/>
      <c r="B39" s="42" t="s">
        <v>8</v>
      </c>
      <c r="C39" s="42"/>
      <c r="D39" s="42"/>
      <c r="E39" s="42"/>
      <c r="F39" s="42"/>
      <c r="G39" s="42"/>
      <c r="H39" s="42"/>
      <c r="I39" s="42"/>
      <c r="J39" s="42"/>
      <c r="K39" s="42"/>
      <c r="L39" s="21"/>
      <c r="M39" s="15"/>
    </row>
    <row r="40" spans="1:13">
      <c r="A40" s="26"/>
      <c r="B40" s="22" t="s">
        <v>12</v>
      </c>
      <c r="C40" s="41"/>
      <c r="D40" s="22"/>
      <c r="E40" s="22"/>
      <c r="F40" s="22"/>
      <c r="G40" s="22"/>
      <c r="H40" s="22"/>
      <c r="I40" s="22"/>
      <c r="J40" s="22"/>
      <c r="K40" s="22"/>
      <c r="L40" s="22"/>
      <c r="M40" s="15"/>
    </row>
    <row r="41" spans="1:13" ht="15.75" customHeight="1">
      <c r="A41" s="26"/>
      <c r="B41" s="51" t="s">
        <v>17</v>
      </c>
      <c r="C41" s="51"/>
      <c r="D41" s="51"/>
      <c r="E41" s="24" t="s">
        <v>15</v>
      </c>
      <c r="F41" s="16"/>
      <c r="G41" s="16"/>
      <c r="H41" s="50"/>
      <c r="I41" s="50"/>
      <c r="J41" s="23"/>
      <c r="K41" s="16"/>
      <c r="L41" s="16"/>
      <c r="M41" s="16"/>
    </row>
    <row r="42" spans="1:13" ht="15.75" customHeight="1">
      <c r="A42" s="26"/>
      <c r="B42" s="51" t="s">
        <v>16</v>
      </c>
      <c r="C42" s="51"/>
      <c r="D42" s="51"/>
      <c r="E42" s="24" t="s">
        <v>15</v>
      </c>
      <c r="F42" s="16"/>
      <c r="G42" s="16"/>
      <c r="H42" s="50"/>
      <c r="I42" s="50"/>
      <c r="J42" s="23"/>
      <c r="K42" s="16"/>
      <c r="L42" s="16"/>
      <c r="M42" s="16"/>
    </row>
    <row r="43" spans="1:13" ht="24.75" customHeight="1">
      <c r="A43" s="26"/>
      <c r="B43" s="51" t="s">
        <v>18</v>
      </c>
      <c r="C43" s="51"/>
      <c r="D43" s="51"/>
      <c r="E43" s="25" t="s">
        <v>19</v>
      </c>
      <c r="F43" s="16"/>
      <c r="G43" s="16"/>
      <c r="H43" s="50"/>
      <c r="I43" s="50"/>
      <c r="J43" s="23"/>
      <c r="K43" s="16"/>
      <c r="L43" s="16"/>
      <c r="M43" s="16"/>
    </row>
    <row r="44" spans="1:13">
      <c r="A44" s="28"/>
      <c r="B44" s="29" t="s">
        <v>22</v>
      </c>
      <c r="C44" s="29"/>
      <c r="D44" s="29"/>
      <c r="E44" s="29"/>
      <c r="F44" s="29"/>
      <c r="G44" s="29"/>
      <c r="H44" s="29"/>
      <c r="I44" s="29"/>
      <c r="J44" s="29"/>
      <c r="K44" s="29"/>
      <c r="L44" s="16"/>
      <c r="M44" s="16"/>
    </row>
    <row r="45" spans="1:13">
      <c r="A45" s="28"/>
      <c r="B45" s="29" t="s">
        <v>23</v>
      </c>
      <c r="C45" s="29"/>
      <c r="D45" s="29"/>
      <c r="E45" s="29"/>
      <c r="F45" s="29"/>
      <c r="G45" s="29"/>
      <c r="H45" s="29"/>
      <c r="I45" s="29"/>
      <c r="J45" s="29"/>
      <c r="K45" s="29"/>
      <c r="L45" s="16"/>
      <c r="M45" s="16"/>
    </row>
    <row r="46" spans="1:13">
      <c r="A46" s="28"/>
      <c r="B46" s="29" t="s">
        <v>24</v>
      </c>
      <c r="C46" s="29"/>
      <c r="D46" s="29"/>
      <c r="E46" s="29"/>
      <c r="F46" s="29"/>
      <c r="G46" s="29"/>
      <c r="H46" s="29"/>
      <c r="I46" s="29"/>
      <c r="J46" s="29"/>
      <c r="K46" s="29"/>
      <c r="L46" s="16"/>
      <c r="M46" s="16"/>
    </row>
    <row r="47" spans="1:13">
      <c r="A47" s="28"/>
      <c r="B47" s="29" t="s">
        <v>25</v>
      </c>
      <c r="C47" s="29"/>
      <c r="D47" s="29"/>
      <c r="E47" s="29"/>
      <c r="F47" s="29"/>
      <c r="G47" s="29"/>
      <c r="H47" s="29"/>
      <c r="I47" s="29"/>
      <c r="J47" s="29"/>
      <c r="K47" s="29"/>
      <c r="L47" s="16"/>
      <c r="M47" s="16"/>
    </row>
    <row r="48" spans="1:13">
      <c r="A48" s="26"/>
      <c r="B48" s="30" t="s">
        <v>26</v>
      </c>
      <c r="C48" s="30"/>
      <c r="D48" s="30"/>
      <c r="E48" s="30"/>
      <c r="F48" s="16"/>
      <c r="G48" s="16"/>
      <c r="H48" s="16"/>
      <c r="I48" s="16"/>
      <c r="J48" s="16"/>
      <c r="K48" s="16"/>
      <c r="L48" s="16"/>
      <c r="M48" s="16"/>
    </row>
    <row r="49" spans="1:13" ht="15" customHeight="1">
      <c r="A49" s="26"/>
      <c r="B49" s="42" t="s">
        <v>27</v>
      </c>
      <c r="C49" s="42"/>
      <c r="D49" s="42"/>
      <c r="E49" s="42"/>
      <c r="F49" s="42"/>
      <c r="G49" s="42"/>
      <c r="H49" s="42"/>
      <c r="I49" s="42"/>
      <c r="J49" s="42"/>
      <c r="K49" s="42"/>
      <c r="L49" s="22"/>
      <c r="M49" s="15"/>
    </row>
    <row r="50" spans="1:13" ht="15" customHeight="1">
      <c r="A50" s="26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21"/>
      <c r="M50" s="17"/>
    </row>
    <row r="51" spans="1:13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</sheetData>
  <mergeCells count="14">
    <mergeCell ref="B50:K50"/>
    <mergeCell ref="A7:A15"/>
    <mergeCell ref="A16:A24"/>
    <mergeCell ref="A25:A33"/>
    <mergeCell ref="A1:K1"/>
    <mergeCell ref="B38:K38"/>
    <mergeCell ref="H42:I42"/>
    <mergeCell ref="H43:I43"/>
    <mergeCell ref="B39:K39"/>
    <mergeCell ref="B49:K49"/>
    <mergeCell ref="B41:D41"/>
    <mergeCell ref="B42:D42"/>
    <mergeCell ref="B43:D43"/>
    <mergeCell ref="H41:I41"/>
  </mergeCells>
  <printOptions horizontalCentered="1"/>
  <pageMargins left="0.46" right="0.57999999999999996" top="0.98425196850393704" bottom="0.98425196850393704" header="0.511811023622047" footer="0.511811023622047"/>
  <pageSetup paperSize="9" scale="77" orientation="portrait" r:id="rId1"/>
  <rowBreaks count="1" manualBreakCount="1">
    <brk id="51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 behal</dc:creator>
  <cp:lastModifiedBy>sanat</cp:lastModifiedBy>
  <cp:lastPrinted>2015-01-08T06:10:30Z</cp:lastPrinted>
  <dcterms:created xsi:type="dcterms:W3CDTF">2011-05-25T06:14:49Z</dcterms:created>
  <dcterms:modified xsi:type="dcterms:W3CDTF">2015-01-08T07:38:01Z</dcterms:modified>
</cp:coreProperties>
</file>